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<sst xmlns="http://schemas.openxmlformats.org/spreadsheetml/2006/main" count="220" uniqueCount="99">
  <si>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</si>
  <si>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</si>
  <si>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</si>
  <si>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</si>
  <si>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</si>
  <si>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</si>
  <si>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</si>
  <si>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</si>
  <si>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</si>
  <si>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</si>
  <si>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</si>
  <si>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</si>
  <si>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</si>
  <si>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</si>
  <si>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</si>
  <si>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</si>
  <si>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</si>
  <si>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</si>
  <si>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</si>
  <si>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</si>
  <si>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</si>
  <si>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</si>
  <si>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</si>
  <si>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</si>
  <si>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</si>
  <si>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</si>
  <si>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</si>
  <si>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</si>
  <si>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</si>
  <si>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</si>
  <si>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</si>
  <si>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</si>
  <si>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</si>
  <si>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</si>
  <si>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</si>
  <si>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</si>
  <si>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</si>
  <si>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</si>
  <si>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</si>
  <si>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</si>
  <si>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</si>
  <si>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</si>
  <si>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</si>
  <si>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</si>
  <si>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</si>
  <si>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</si>
  <si>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</si>
  <si>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</si>
  <si>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</si>
  <si>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</si>
  <si>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</si>
  <si>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</si>
  <si>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</si>
  <si>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</si>
  <si>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</si>
  <si>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</si>
  <si>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</si>
  <si>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</si>
  <si>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</si>
  <si>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</si>
  <si>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</si>
  <si>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</si>
  <si>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</si>
  <si>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</si>
  <si>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</si>
  <si>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</si>
  <si>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</si>
  <si>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</si>
  <si>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</si>
  <si>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</si>
  <si>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</si>
  <si>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</si>
  <si>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</si>
  <si>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</si>
  <si>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</si>
  <si>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</si>
  <si>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</si>
  <si>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</si>
  <si>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</si>
  <si>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</si>
  <si>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</si>
  <si>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</si>
  <si>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</si>
  <si>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</si>
  <si>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</si>
  <si>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</si>
  <si>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</si>
  <si>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</si>
  <si>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</si>
  <si>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</si>
  <si>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</si>
  <si>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</si>
  <si>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</si>
  <si>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</si>
  <si>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Прогноз </t>
    </r>
    <r>
      <rPr>
        <sz val="10"/>
        <rFont val="Times New Roman"/>
        <family val="1"/>
      </rPr>
      <t xml:space="preserve">надходжень </t>
    </r>
  </si>
  <si>
    <t>станом на 13.05.2017</t>
  </si>
  <si>
    <r>
      <t xml:space="preserve">станом на 13.05.2017р.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</si>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</sst>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9285585"/>
        <c:axId val="62243674"/>
      </c:lineChart>
      <c:catAx>
        <c:axId val="292855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43674"/>
        <c:crosses val="autoZero"/>
        <c:auto val="0"/>
        <c:lblOffset val="100"/>
        <c:tickLblSkip val="1"/>
        <c:noMultiLvlLbl val="0"/>
      </c:catAx>
      <c:valAx>
        <c:axId val="622436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855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3322155"/>
        <c:axId val="8572804"/>
      </c:lineChart>
      <c:catAx>
        <c:axId val="233221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72804"/>
        <c:crosses val="autoZero"/>
        <c:auto val="0"/>
        <c:lblOffset val="100"/>
        <c:tickLblSkip val="1"/>
        <c:noMultiLvlLbl val="0"/>
      </c:catAx>
      <c:valAx>
        <c:axId val="857280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2215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0046373"/>
        <c:axId val="23308494"/>
      </c:lineChart>
      <c:catAx>
        <c:axId val="100463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08494"/>
        <c:crosses val="autoZero"/>
        <c:auto val="0"/>
        <c:lblOffset val="100"/>
        <c:tickLblSkip val="1"/>
        <c:noMultiLvlLbl val="0"/>
      </c:catAx>
      <c:valAx>
        <c:axId val="233084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0463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8449855"/>
        <c:axId val="8939832"/>
      </c:lineChart>
      <c:catAx>
        <c:axId val="84498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39832"/>
        <c:crosses val="autoZero"/>
        <c:auto val="0"/>
        <c:lblOffset val="100"/>
        <c:tickLblSkip val="1"/>
        <c:noMultiLvlLbl val="0"/>
      </c:catAx>
      <c:valAx>
        <c:axId val="89398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44985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3349625"/>
        <c:axId val="53037762"/>
      </c:lineChart>
      <c:catAx>
        <c:axId val="133496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37762"/>
        <c:crosses val="autoZero"/>
        <c:auto val="0"/>
        <c:lblOffset val="100"/>
        <c:tickLblSkip val="1"/>
        <c:noMultiLvlLbl val="0"/>
      </c:catAx>
      <c:valAx>
        <c:axId val="5303776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496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577811"/>
        <c:axId val="1091436"/>
      </c:bar3DChart>
      <c:catAx>
        <c:axId val="757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1436"/>
        <c:crosses val="autoZero"/>
        <c:auto val="1"/>
        <c:lblOffset val="100"/>
        <c:tickLblSkip val="1"/>
        <c:noMultiLvlLbl val="0"/>
      </c:catAx>
      <c:valAx>
        <c:axId val="1091436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77811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9822925"/>
        <c:axId val="21297462"/>
      </c:bar3DChart>
      <c:catAx>
        <c:axId val="982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297462"/>
        <c:crosses val="autoZero"/>
        <c:auto val="1"/>
        <c:lblOffset val="100"/>
        <c:tickLblSkip val="1"/>
        <c:noMultiLvlLbl val="0"/>
      </c:catAx>
      <c:valAx>
        <c:axId val="21297462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22925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454 120,7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- 77 731,3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- 75 386,7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96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0" ref="M4:M23">N4-B4-C4-F4-G4-H4-I4-J4-K4-L4</f>
        <v>15.700000000000273</v>
      </c>
      <c r="N4" s="69">
        <v>4702.3</v>
      </c>
      <c r="O4" s="69">
        <v>4700</v>
      </c>
      <c r="P4" s="3">
        <f aca="true" t="shared" si="1" ref="P4:P23">N4/O4</f>
        <v>1.0004893617021278</v>
      </c>
      <c r="Q4" s="2">
        <f>AVERAGE(N4:N9)</f>
        <v>5726.483333333334</v>
      </c>
      <c r="R4" s="71">
        <v>2</v>
      </c>
      <c r="S4" s="72">
        <v>0</v>
      </c>
      <c r="T4" s="73">
        <v>223.1</v>
      </c>
      <c r="U4" s="148">
        <v>0</v>
      </c>
      <c r="V4" s="149"/>
      <c r="W4" s="74">
        <f>R4+S4+U4+T4+V4</f>
        <v>225.1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>C5-D5</f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0"/>
        <v>12.450000000000045</v>
      </c>
      <c r="N5" s="69">
        <v>4713.8</v>
      </c>
      <c r="O5" s="69">
        <v>4700</v>
      </c>
      <c r="P5" s="3">
        <f t="shared" si="1"/>
        <v>1.002936170212766</v>
      </c>
      <c r="Q5" s="2">
        <v>5726.5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2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>C6-D6</f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0"/>
        <v>24.4999999999999</v>
      </c>
      <c r="N6" s="69">
        <v>12501.9</v>
      </c>
      <c r="O6" s="69">
        <v>10500</v>
      </c>
      <c r="P6" s="3">
        <f t="shared" si="1"/>
        <v>1.1906571428571429</v>
      </c>
      <c r="Q6" s="2">
        <v>5726.5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2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>C7-D7</f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0"/>
        <v>173.49999999999997</v>
      </c>
      <c r="N7" s="69">
        <v>4616.2</v>
      </c>
      <c r="O7" s="69">
        <v>4500</v>
      </c>
      <c r="P7" s="3">
        <f t="shared" si="1"/>
        <v>1.0258222222222222</v>
      </c>
      <c r="Q7" s="2">
        <v>5726.5</v>
      </c>
      <c r="R7" s="77">
        <v>0</v>
      </c>
      <c r="S7" s="78">
        <v>0</v>
      </c>
      <c r="T7" s="79">
        <v>416.65</v>
      </c>
      <c r="U7" s="132">
        <v>1</v>
      </c>
      <c r="V7" s="133"/>
      <c r="W7" s="74">
        <f t="shared" si="2"/>
        <v>417.65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>C8-D8</f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0"/>
        <v>94.20000000000027</v>
      </c>
      <c r="N8" s="69">
        <v>4248.5</v>
      </c>
      <c r="O8" s="69">
        <v>2500</v>
      </c>
      <c r="P8" s="3">
        <f t="shared" si="1"/>
        <v>1.6994</v>
      </c>
      <c r="Q8" s="2">
        <v>5726.5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2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>C9-D9</f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0"/>
        <v>224.8000000000001</v>
      </c>
      <c r="N9" s="69">
        <v>3576.2</v>
      </c>
      <c r="O9" s="69">
        <v>3800</v>
      </c>
      <c r="P9" s="3">
        <f t="shared" si="1"/>
        <v>0.9411052631578947</v>
      </c>
      <c r="Q9" s="2">
        <v>5726.5</v>
      </c>
      <c r="R9" s="77">
        <v>0</v>
      </c>
      <c r="S9" s="78">
        <v>0</v>
      </c>
      <c r="T9" s="76">
        <v>405.94</v>
      </c>
      <c r="U9" s="130">
        <v>0</v>
      </c>
      <c r="V9" s="131"/>
      <c r="W9" s="74">
        <f t="shared" si="2"/>
        <v>405.94</v>
      </c>
    </row>
    <row r="10" spans="1:23" ht="12.75">
      <c r="A10" s="10">
        <v>42868</v>
      </c>
      <c r="B10" s="69"/>
      <c r="C10" s="80"/>
      <c r="D10" s="113"/>
      <c r="E10" s="113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4000</v>
      </c>
      <c r="P10" s="3">
        <f t="shared" si="1"/>
        <v>0</v>
      </c>
      <c r="Q10" s="2">
        <v>5726.5</v>
      </c>
      <c r="R10" s="77"/>
      <c r="S10" s="78"/>
      <c r="T10" s="76"/>
      <c r="U10" s="130"/>
      <c r="V10" s="131"/>
      <c r="W10" s="74">
        <f>R10+S10+U10+T10+V10</f>
        <v>0</v>
      </c>
    </row>
    <row r="11" spans="1:23" ht="12.75">
      <c r="A11" s="10">
        <v>42870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7600</v>
      </c>
      <c r="P11" s="3">
        <f t="shared" si="1"/>
        <v>0</v>
      </c>
      <c r="Q11" s="2">
        <v>5726.5</v>
      </c>
      <c r="R11" s="75"/>
      <c r="S11" s="69"/>
      <c r="T11" s="76"/>
      <c r="U11" s="130"/>
      <c r="V11" s="131"/>
      <c r="W11" s="74">
        <f t="shared" si="2"/>
        <v>0</v>
      </c>
    </row>
    <row r="12" spans="1:23" ht="12.75">
      <c r="A12" s="10">
        <v>42871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4500</v>
      </c>
      <c r="P12" s="3">
        <f t="shared" si="1"/>
        <v>0</v>
      </c>
      <c r="Q12" s="2">
        <v>5726.5</v>
      </c>
      <c r="R12" s="75"/>
      <c r="S12" s="69"/>
      <c r="T12" s="76"/>
      <c r="U12" s="130"/>
      <c r="V12" s="131"/>
      <c r="W12" s="74">
        <f t="shared" si="2"/>
        <v>0</v>
      </c>
    </row>
    <row r="13" spans="1:23" ht="12.75">
      <c r="A13" s="10">
        <v>42872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5500</v>
      </c>
      <c r="P13" s="3">
        <f t="shared" si="1"/>
        <v>0</v>
      </c>
      <c r="Q13" s="2">
        <v>5726.5</v>
      </c>
      <c r="R13" s="75"/>
      <c r="S13" s="69"/>
      <c r="T13" s="76"/>
      <c r="U13" s="130"/>
      <c r="V13" s="131"/>
      <c r="W13" s="74">
        <f t="shared" si="2"/>
        <v>0</v>
      </c>
    </row>
    <row r="14" spans="1:23" ht="12.75">
      <c r="A14" s="10">
        <v>42873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4600</v>
      </c>
      <c r="P14" s="3">
        <f t="shared" si="1"/>
        <v>0</v>
      </c>
      <c r="Q14" s="2">
        <v>5726.5</v>
      </c>
      <c r="R14" s="75"/>
      <c r="S14" s="69"/>
      <c r="T14" s="80"/>
      <c r="U14" s="130"/>
      <c r="V14" s="131"/>
      <c r="W14" s="74">
        <f t="shared" si="2"/>
        <v>0</v>
      </c>
    </row>
    <row r="15" spans="1:23" ht="12.75">
      <c r="A15" s="10">
        <v>42874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4800</v>
      </c>
      <c r="P15" s="3">
        <f>N15/O15</f>
        <v>0</v>
      </c>
      <c r="Q15" s="2">
        <v>5726.5</v>
      </c>
      <c r="R15" s="75"/>
      <c r="S15" s="69"/>
      <c r="T15" s="80"/>
      <c r="U15" s="130"/>
      <c r="V15" s="131"/>
      <c r="W15" s="74">
        <f t="shared" si="2"/>
        <v>0</v>
      </c>
    </row>
    <row r="16" spans="1:23" ht="12.75">
      <c r="A16" s="10">
        <v>42877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5100</v>
      </c>
      <c r="P16" s="3">
        <f t="shared" si="1"/>
        <v>0</v>
      </c>
      <c r="Q16" s="2">
        <v>5726.5</v>
      </c>
      <c r="R16" s="75"/>
      <c r="S16" s="69"/>
      <c r="T16" s="80"/>
      <c r="U16" s="130"/>
      <c r="V16" s="131"/>
      <c r="W16" s="74">
        <f t="shared" si="2"/>
        <v>0</v>
      </c>
    </row>
    <row r="17" spans="1:23" ht="12.75">
      <c r="A17" s="10">
        <v>42878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3400</v>
      </c>
      <c r="P17" s="3">
        <f t="shared" si="1"/>
        <v>0</v>
      </c>
      <c r="Q17" s="2">
        <v>5726.5</v>
      </c>
      <c r="R17" s="75"/>
      <c r="S17" s="69"/>
      <c r="T17" s="80"/>
      <c r="U17" s="130"/>
      <c r="V17" s="131"/>
      <c r="W17" s="74">
        <f t="shared" si="2"/>
        <v>0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3500</v>
      </c>
      <c r="P18" s="3">
        <f>N18/O18</f>
        <v>0</v>
      </c>
      <c r="Q18" s="2">
        <v>5726.5</v>
      </c>
      <c r="R18" s="75"/>
      <c r="S18" s="69"/>
      <c r="T18" s="76"/>
      <c r="U18" s="130"/>
      <c r="V18" s="131"/>
      <c r="W18" s="74">
        <f t="shared" si="2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5726.5</v>
      </c>
      <c r="R19" s="75"/>
      <c r="S19" s="69"/>
      <c r="T19" s="76"/>
      <c r="U19" s="130"/>
      <c r="V19" s="131"/>
      <c r="W19" s="74">
        <f t="shared" si="2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5726.5</v>
      </c>
      <c r="R20" s="75"/>
      <c r="S20" s="69"/>
      <c r="T20" s="76"/>
      <c r="U20" s="130"/>
      <c r="V20" s="131"/>
      <c r="W20" s="74">
        <f t="shared" si="2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13500</v>
      </c>
      <c r="P21" s="3">
        <f t="shared" si="1"/>
        <v>0</v>
      </c>
      <c r="Q21" s="2">
        <v>5726.5</v>
      </c>
      <c r="R21" s="81"/>
      <c r="S21" s="80"/>
      <c r="T21" s="76"/>
      <c r="U21" s="130"/>
      <c r="V21" s="131"/>
      <c r="W21" s="74">
        <f t="shared" si="2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12100</v>
      </c>
      <c r="P22" s="3">
        <f>N22/O22</f>
        <v>0</v>
      </c>
      <c r="Q22" s="2">
        <v>5726.5</v>
      </c>
      <c r="R22" s="81"/>
      <c r="S22" s="80"/>
      <c r="T22" s="76"/>
      <c r="U22" s="116"/>
      <c r="V22" s="117"/>
      <c r="W22" s="74">
        <f t="shared" si="2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5800</v>
      </c>
      <c r="P23" s="3">
        <f t="shared" si="1"/>
        <v>0</v>
      </c>
      <c r="Q23" s="2">
        <v>5726.5</v>
      </c>
      <c r="R23" s="81"/>
      <c r="S23" s="80"/>
      <c r="T23" s="76"/>
      <c r="U23" s="130"/>
      <c r="V23" s="131"/>
      <c r="W23" s="74">
        <f t="shared" si="2"/>
        <v>0</v>
      </c>
    </row>
    <row r="24" spans="1:23" ht="13.5" thickBot="1">
      <c r="A24" s="90" t="s">
        <v>28</v>
      </c>
      <c r="B24" s="92">
        <f aca="true" t="shared" si="3" ref="B24:O24">SUM(B4:B23)</f>
        <v>17779.7</v>
      </c>
      <c r="C24" s="92">
        <f t="shared" si="3"/>
        <v>1538.75</v>
      </c>
      <c r="D24" s="115">
        <f t="shared" si="3"/>
        <v>134.8</v>
      </c>
      <c r="E24" s="115">
        <f t="shared" si="3"/>
        <v>1403.95</v>
      </c>
      <c r="F24" s="92">
        <f t="shared" si="3"/>
        <v>106.10000000000002</v>
      </c>
      <c r="G24" s="92">
        <f t="shared" si="3"/>
        <v>1419.9999999999998</v>
      </c>
      <c r="H24" s="92">
        <f t="shared" si="3"/>
        <v>9057.199999999999</v>
      </c>
      <c r="I24" s="92">
        <f t="shared" si="3"/>
        <v>458.9</v>
      </c>
      <c r="J24" s="92">
        <f t="shared" si="3"/>
        <v>247.2</v>
      </c>
      <c r="K24" s="92">
        <f t="shared" si="3"/>
        <v>533.6</v>
      </c>
      <c r="L24" s="92">
        <f t="shared" si="3"/>
        <v>2672.3</v>
      </c>
      <c r="M24" s="91">
        <f t="shared" si="3"/>
        <v>545.1500000000005</v>
      </c>
      <c r="N24" s="91">
        <f t="shared" si="3"/>
        <v>34358.9</v>
      </c>
      <c r="O24" s="91">
        <f t="shared" si="3"/>
        <v>112500</v>
      </c>
      <c r="P24" s="93">
        <f>N24/O24</f>
        <v>0.30541244444444443</v>
      </c>
      <c r="Q24" s="2"/>
      <c r="R24" s="82">
        <f>SUM(R4:R23)</f>
        <v>2</v>
      </c>
      <c r="S24" s="82">
        <f>SUM(S4:S23)</f>
        <v>0</v>
      </c>
      <c r="T24" s="82">
        <f>SUM(T4:T23)</f>
        <v>1045.69</v>
      </c>
      <c r="U24" s="119">
        <f>SUM(U4:U23)</f>
        <v>1</v>
      </c>
      <c r="V24" s="120"/>
      <c r="W24" s="82">
        <f>R24+S24+U24+T24+V24</f>
        <v>1048.69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42868</v>
      </c>
      <c r="S29" s="126">
        <v>405.972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42868</v>
      </c>
      <c r="S39" s="125">
        <v>94258.19804999995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97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98</v>
      </c>
      <c r="P27" s="155"/>
    </row>
    <row r="28" spans="1:16" ht="30.75" customHeight="1">
      <c r="A28" s="168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травень!S39</f>
        <v>94258.19804999995</v>
      </c>
      <c r="B29" s="49">
        <v>12030</v>
      </c>
      <c r="C29" s="49">
        <v>304.9</v>
      </c>
      <c r="D29" s="49">
        <v>4500</v>
      </c>
      <c r="E29" s="49">
        <v>0.12</v>
      </c>
      <c r="F29" s="49">
        <v>12350</v>
      </c>
      <c r="G29" s="49">
        <v>2867.18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3178.2</v>
      </c>
      <c r="N29" s="51">
        <f>M29-L29</f>
        <v>-25706.8</v>
      </c>
      <c r="O29" s="158">
        <f>травень!S29</f>
        <v>405.972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240875.8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59246.12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82664.19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9852.37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37643.59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10638.09999999998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454120.64999999997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0.12</v>
      </c>
    </row>
    <row r="60" spans="1:3" ht="12.75">
      <c r="A60" s="83" t="s">
        <v>55</v>
      </c>
      <c r="B60" s="9">
        <f>F29</f>
        <v>12350</v>
      </c>
      <c r="C60" s="9">
        <f>G29</f>
        <v>2867.18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2017-05-13T08:49:25Z</dcterms:modified>
  <cp:category/>
  <cp:version/>
  <cp:contentType/>
  <cp:contentStatus/>
</cp:coreProperties>
</file>